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E60" i="3"/>
  <c r="T128"/>
  <c r="U128" s="1"/>
  <c r="C94"/>
  <c r="C91"/>
  <c r="C74"/>
  <c r="C60"/>
  <c r="C108"/>
  <c r="C38"/>
  <c r="C36"/>
  <c r="C18"/>
  <c r="T127"/>
  <c r="U127" s="1"/>
  <c r="U126"/>
  <c r="T126"/>
  <c r="T125"/>
  <c r="U125" s="1"/>
  <c r="U124"/>
  <c r="T124"/>
  <c r="U123"/>
  <c r="T123"/>
  <c r="U122"/>
  <c r="T122"/>
  <c r="U121"/>
  <c r="T121"/>
  <c r="T120" l="1"/>
  <c r="U120" s="1"/>
  <c r="T119"/>
  <c r="U119" s="1"/>
  <c r="T118"/>
  <c r="U118" s="1"/>
  <c r="T117"/>
  <c r="U117" s="1"/>
  <c r="T116"/>
  <c r="U116" s="1"/>
  <c r="D109"/>
  <c r="C109" l="1"/>
  <c r="E109" l="1"/>
</calcChain>
</file>

<file path=xl/sharedStrings.xml><?xml version="1.0" encoding="utf-8"?>
<sst xmlns="http://schemas.openxmlformats.org/spreadsheetml/2006/main" count="289" uniqueCount="264">
  <si>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</si>
  <si>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</si>
  <si>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</si>
  <si>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</si>
  <si>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</si>
  <si>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</si>
  <si>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</si>
  <si>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</si>
  <si>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</si>
  <si>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</si>
  <si>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</si>
  <si>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</si>
  <si>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</si>
  <si>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</si>
  <si>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</si>
  <si>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</si>
  <si>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</si>
  <si>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</si>
  <si>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</si>
  <si>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</si>
  <si>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</si>
  <si>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</si>
  <si>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</si>
  <si>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</si>
  <si>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</si>
  <si>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</si>
  <si>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</si>
  <si>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</si>
  <si>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</si>
  <si>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</si>
  <si>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</si>
  <si>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</si>
  <si>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</si>
  <si>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</si>
  <si>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</si>
  <si>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</si>
  <si>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</si>
  <si>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</si>
  <si>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</si>
  <si>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</si>
  <si>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</si>
  <si>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</si>
  <si>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</si>
  <si>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</si>
  <si>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</si>
  <si>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</si>
  <si>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</si>
  <si>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</si>
  <si>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</si>
  <si>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</si>
  <si>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</si>
  <si>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</si>
  <si>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</si>
  <si>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</si>
  <si>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</si>
  <si>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</si>
  <si>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</si>
  <si>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</si>
  <si>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</si>
  <si>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</si>
  <si>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</si>
  <si>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</si>
  <si>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</si>
  <si>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</si>
  <si>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</si>
  <si>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</si>
  <si>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</si>
  <si>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</si>
  <si>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</si>
  <si>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</si>
  <si>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</si>
  <si>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</si>
  <si>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</si>
  <si>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</si>
  <si>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</si>
  <si>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</si>
  <si>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</si>
  <si>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</si>
  <si>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</si>
  <si>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</si>
  <si>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</si>
  <si>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</si>
  <si>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</si>
  <si>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</si>
  <si>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</si>
  <si>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</si>
  <si>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</si>
  <si>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</si>
  <si>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</si>
  <si>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</si>
  <si>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</si>
  <si>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</si>
  <si>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</si>
  <si>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</si>
  <si>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</si>
  <si>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</si>
  <si>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</si>
  <si>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</si>
  <si>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</si>
  <si>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</si>
  <si>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</si>
  <si>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</si>
  <si>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</si>
  <si>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</si>
  <si>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</si>
  <si>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</si>
  <si>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</si>
  <si>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</si>
  <si>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</si>
  <si>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</si>
  <si>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</si>
  <si>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</si>
  <si>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</si>
  <si>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</si>
  <si>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</si>
  <si>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</si>
  <si>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</si>
  <si>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</si>
  <si>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</si>
  <si>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</si>
  <si>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</si>
  <si>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</si>
  <si>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</si>
  <si>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</si>
  <si>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</si>
  <si>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</si>
  <si>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</si>
  <si>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</si>
  <si>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</si>
  <si>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</si>
  <si>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</si>
  <si>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</si>
  <si>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</si>
  <si>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</si>
  <si>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</si>
  <si>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</si>
  <si>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</si>
  <si>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</si>
  <si>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</si>
  <si>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</si>
  <si>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</si>
  <si>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</si>
  <si>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</si>
  <si>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</si>
  <si>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</si>
  <si>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</si>
  <si>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</si>
  <si>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</si>
  <si>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</si>
  <si>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</si>
  <si>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</si>
  <si>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</si>
  <si>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</si>
  <si>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</si>
  <si>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</si>
  <si>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</si>
  <si>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</si>
  <si>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</si>
  <si>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</si>
  <si>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</si>
  <si>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</si>
  <si>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</si>
  <si>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</si>
  <si>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</si>
  <si>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</si>
  <si>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</si>
  <si>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</si>
  <si>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</si>
  <si>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</si>
  <si>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</si>
  <si>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</si>
  <si>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</si>
  <si>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</si>
  <si>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</si>
  <si>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</si>
  <si>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</si>
  <si>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</si>
  <si>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</si>
  <si>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</si>
  <si>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</si>
  <si>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</si>
  <si>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</si>
  <si>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</si>
  <si>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</si>
  <si>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</si>
  <si>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</si>
  <si>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</si>
  <si>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</si>
  <si>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</si>
  <si>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</si>
  <si>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</si>
  <si>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</si>
  <si>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</si>
  <si>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</si>
  <si>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</si>
  <si>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</si>
  <si>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</si>
  <si>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</si>
  <si>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</si>
  <si>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</si>
  <si>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</si>
  <si>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</si>
  <si>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</si>
  <si>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</si>
  <si>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</si>
  <si>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</si>
  <si>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</si>
  <si>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</si>
  <si>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</si>
  <si>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</si>
  <si>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</si>
  <si>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</si>
  <si>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</si>
  <si>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</si>
  <si>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</si>
  <si>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</si>
  <si>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</si>
  <si>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</si>
  <si>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</si>
  <si>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</si>
  <si>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</si>
  <si>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</si>
  <si>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</si>
  <si>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</si>
  <si>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</si>
  <si>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</si>
  <si>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EMC100S1</t>
  </si>
  <si>
    <t>Emcon Technologies</t>
  </si>
  <si>
    <t>MAG300S1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</si>
  <si>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</si>
  <si>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</si>
  <si>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</si>
  <si>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</si>
  <si>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</si>
  <si>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</si>
  <si>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</si>
  <si>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</si>
  <si>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</si>
  <si>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</si>
  <si>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</si>
  <si>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</si>
  <si>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</si>
  <si>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</si>
  <si>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</si>
  <si>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</si>
  <si>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</si>
  <si>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</si>
  <si>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</si>
  <si>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</si>
  <si>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</si>
  <si>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</si>
  <si>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</si>
  <si>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</si>
  <si>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</si>
  <si>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</si>
  <si>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</si>
  <si>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</si>
  <si>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</si>
  <si>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</si>
  <si>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</si>
  <si>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</si>
  <si>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 xml:space="preserve">PPM Cum  </t>
  </si>
  <si>
    <t>Jan-11</t>
  </si>
  <si>
    <t>01/11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</si>
</sst>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871477485067462E-2"/>
          <c:y val="6.0365908076751448E-2"/>
          <c:w val="0.79743030577967811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Chart!$F$30:$F$42</c:f>
              <c:strCache>
                <c:ptCount val="13"/>
                <c:pt idx="0">
                  <c:v>01/10</c:v>
                </c:pt>
                <c:pt idx="1">
                  <c:v>02/10</c:v>
                </c:pt>
                <c:pt idx="2">
                  <c:v>03/10</c:v>
                </c:pt>
                <c:pt idx="3">
                  <c:v>04/10</c:v>
                </c:pt>
                <c:pt idx="4">
                  <c:v>05/10</c:v>
                </c:pt>
                <c:pt idx="5">
                  <c:v>06/10</c:v>
                </c:pt>
                <c:pt idx="6">
                  <c:v>07/10</c:v>
                </c:pt>
                <c:pt idx="7">
                  <c:v>08/10</c:v>
                </c:pt>
                <c:pt idx="8">
                  <c:v>09/10</c:v>
                </c:pt>
                <c:pt idx="9">
                  <c:v>10/10</c:v>
                </c:pt>
                <c:pt idx="10">
                  <c:v>11/10</c:v>
                </c:pt>
                <c:pt idx="11">
                  <c:v>12/10</c:v>
                </c:pt>
                <c:pt idx="12">
                  <c:v>01/11</c:v>
                </c:pt>
              </c:strCache>
            </c:strRef>
          </c:cat>
          <c:val>
            <c:numRef>
              <c:f>Chart!$G$30:$G$42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Chart!$F$30:$F$42</c:f>
              <c:strCache>
                <c:ptCount val="13"/>
                <c:pt idx="0">
                  <c:v>01/10</c:v>
                </c:pt>
                <c:pt idx="1">
                  <c:v>02/10</c:v>
                </c:pt>
                <c:pt idx="2">
                  <c:v>03/10</c:v>
                </c:pt>
                <c:pt idx="3">
                  <c:v>04/10</c:v>
                </c:pt>
                <c:pt idx="4">
                  <c:v>05/10</c:v>
                </c:pt>
                <c:pt idx="5">
                  <c:v>06/10</c:v>
                </c:pt>
                <c:pt idx="6">
                  <c:v>07/10</c:v>
                </c:pt>
                <c:pt idx="7">
                  <c:v>08/10</c:v>
                </c:pt>
                <c:pt idx="8">
                  <c:v>09/10</c:v>
                </c:pt>
                <c:pt idx="9">
                  <c:v>10/10</c:v>
                </c:pt>
                <c:pt idx="10">
                  <c:v>11/10</c:v>
                </c:pt>
                <c:pt idx="11">
                  <c:v>12/10</c:v>
                </c:pt>
                <c:pt idx="12">
                  <c:v>01/11</c:v>
                </c:pt>
              </c:strCache>
            </c:strRef>
          </c:cat>
          <c:val>
            <c:numRef>
              <c:f>Chart!$H$30:$H$42</c:f>
              <c:numCache>
                <c:formatCode>General</c:formatCode>
                <c:ptCount val="13"/>
                <c:pt idx="0">
                  <c:v>2.4729999999999999</c:v>
                </c:pt>
                <c:pt idx="1">
                  <c:v>2.6150000000000002</c:v>
                </c:pt>
                <c:pt idx="2">
                  <c:v>2.6150000000000002</c:v>
                </c:pt>
                <c:pt idx="3">
                  <c:v>2.5249999999999999</c:v>
                </c:pt>
                <c:pt idx="4">
                  <c:v>2.5249999999999999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2.504</c:v>
                </c:pt>
              </c:numCache>
            </c:numRef>
          </c:val>
        </c:ser>
        <c:marker val="1"/>
        <c:axId val="55170944"/>
        <c:axId val="55172480"/>
      </c:lineChart>
      <c:catAx>
        <c:axId val="55170944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72480"/>
        <c:crosses val="autoZero"/>
        <c:auto val="1"/>
        <c:lblAlgn val="ctr"/>
        <c:lblOffset val="100"/>
        <c:tickLblSkip val="1"/>
        <c:tickMarkSkip val="1"/>
      </c:catAx>
      <c:valAx>
        <c:axId val="55172480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09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70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22"/>
          <c:w val="0.11071330589849106"/>
          <c:h val="7.76821371224179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0</xdr:rowOff>
    </xdr:from>
    <xdr:to>
      <xdr:col>16</xdr:col>
      <xdr:colOff>47625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42"/>
  <sheetViews>
    <sheetView tabSelected="1" topLeftCell="A10" workbookViewId="0">
      <selection activeCell="H43" sqref="H43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231</v>
      </c>
      <c r="G30" s="9">
        <v>25</v>
      </c>
      <c r="H30" s="9">
        <v>2.4729999999999999</v>
      </c>
    </row>
    <row r="31" spans="2:8">
      <c r="F31" s="11" t="s">
        <v>232</v>
      </c>
      <c r="G31" s="9">
        <v>25</v>
      </c>
      <c r="H31" s="9">
        <v>2.6150000000000002</v>
      </c>
    </row>
    <row r="32" spans="2:8">
      <c r="F32" s="11" t="s">
        <v>238</v>
      </c>
      <c r="G32" s="9">
        <v>25</v>
      </c>
      <c r="H32" s="9">
        <v>2.6150000000000002</v>
      </c>
    </row>
    <row r="33" spans="6:8">
      <c r="F33" s="11" t="s">
        <v>247</v>
      </c>
      <c r="G33" s="9">
        <v>25</v>
      </c>
      <c r="H33" s="9">
        <v>2.5249999999999999</v>
      </c>
    </row>
    <row r="34" spans="6:8">
      <c r="F34" s="11" t="s">
        <v>248</v>
      </c>
      <c r="G34" s="9">
        <v>25</v>
      </c>
      <c r="H34" s="9">
        <v>2.5249999999999999</v>
      </c>
    </row>
    <row r="35" spans="6:8">
      <c r="F35" s="11" t="s">
        <v>251</v>
      </c>
      <c r="G35" s="9">
        <v>25</v>
      </c>
      <c r="H35" s="9">
        <v>0.14000000000000001</v>
      </c>
    </row>
    <row r="36" spans="6:8">
      <c r="F36" s="11" t="s">
        <v>253</v>
      </c>
      <c r="G36" s="9">
        <v>25</v>
      </c>
      <c r="H36" s="9">
        <v>0.14000000000000001</v>
      </c>
    </row>
    <row r="37" spans="6:8">
      <c r="F37" s="11" t="s">
        <v>254</v>
      </c>
      <c r="G37" s="9">
        <v>25</v>
      </c>
      <c r="H37" s="9">
        <v>0.14000000000000001</v>
      </c>
    </row>
    <row r="38" spans="6:8">
      <c r="F38" s="11" t="s">
        <v>255</v>
      </c>
      <c r="G38" s="9">
        <v>25</v>
      </c>
      <c r="H38" s="9">
        <v>0.14000000000000001</v>
      </c>
    </row>
    <row r="39" spans="6:8">
      <c r="F39" s="11" t="s">
        <v>258</v>
      </c>
      <c r="G39" s="9">
        <v>25</v>
      </c>
      <c r="H39" s="9">
        <v>0.14000000000000001</v>
      </c>
    </row>
    <row r="40" spans="6:8">
      <c r="F40" s="11" t="s">
        <v>259</v>
      </c>
      <c r="G40" s="9">
        <v>25</v>
      </c>
      <c r="H40" s="9">
        <v>0.14000000000000001</v>
      </c>
    </row>
    <row r="41" spans="6:8">
      <c r="F41" s="11" t="s">
        <v>260</v>
      </c>
      <c r="G41" s="9">
        <v>25</v>
      </c>
      <c r="H41" s="9">
        <v>0.14000000000000001</v>
      </c>
    </row>
    <row r="42" spans="6:8">
      <c r="F42" s="11" t="s">
        <v>263</v>
      </c>
      <c r="G42" s="9">
        <v>25</v>
      </c>
      <c r="H42" s="9">
        <v>2.504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zoomScaleNormal="100" zoomScaleSheetLayoutView="100" workbookViewId="0">
      <pane xSplit="2" ySplit="2" topLeftCell="G97" activePane="bottomRight" state="frozen"/>
      <selection pane="topRight" activeCell="C1" sqref="C1"/>
      <selection pane="bottomLeft" activeCell="A2" sqref="A2"/>
      <selection pane="bottomRight" activeCell="S129" sqref="S129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262</v>
      </c>
      <c r="D2" s="30" t="s">
        <v>6</v>
      </c>
      <c r="E2" s="30" t="s">
        <v>1</v>
      </c>
      <c r="F2" s="29"/>
      <c r="G2" s="30"/>
      <c r="H2" s="30"/>
      <c r="I2" s="29"/>
      <c r="J2" s="30"/>
      <c r="K2" s="30"/>
      <c r="L2" s="29"/>
      <c r="M2" s="30"/>
      <c r="N2" s="30"/>
      <c r="O2" s="29"/>
      <c r="P2" s="30"/>
      <c r="Q2" s="30"/>
      <c r="R2" s="29"/>
      <c r="S2" s="30"/>
      <c r="T2" s="30"/>
      <c r="U2" s="29"/>
      <c r="V2" s="30"/>
      <c r="W2" s="30"/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</row>
    <row r="5" spans="1:38">
      <c r="A5" s="18" t="s">
        <v>66</v>
      </c>
      <c r="B5" s="12" t="s">
        <v>46</v>
      </c>
      <c r="C5" s="42"/>
      <c r="D5" s="42"/>
      <c r="E5" s="42"/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1500</v>
      </c>
      <c r="D7" s="42"/>
      <c r="E7" s="42"/>
    </row>
    <row r="8" spans="1:38">
      <c r="A8" s="18" t="s">
        <v>67</v>
      </c>
      <c r="B8" s="12" t="s">
        <v>52</v>
      </c>
      <c r="C8" s="42">
        <v>70882</v>
      </c>
      <c r="D8" s="42"/>
      <c r="E8" s="42"/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</row>
    <row r="11" spans="1:38">
      <c r="A11" s="18" t="s">
        <v>68</v>
      </c>
      <c r="B11" s="12" t="s">
        <v>25</v>
      </c>
      <c r="C11" s="42">
        <v>40000</v>
      </c>
      <c r="D11" s="42"/>
      <c r="E11" s="42"/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/>
      <c r="D13" s="42"/>
      <c r="E13" s="42"/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/>
      <c r="D15" s="42"/>
      <c r="E15" s="42"/>
    </row>
    <row r="16" spans="1:38">
      <c r="A16" s="18" t="s">
        <v>69</v>
      </c>
      <c r="B16" s="12" t="s">
        <v>56</v>
      </c>
      <c r="C16" s="42"/>
      <c r="D16" s="42"/>
      <c r="E16" s="42"/>
    </row>
    <row r="17" spans="1:6">
      <c r="A17" s="18" t="s">
        <v>124</v>
      </c>
      <c r="B17" s="12" t="s">
        <v>125</v>
      </c>
      <c r="C17" s="42"/>
      <c r="D17" s="42"/>
      <c r="E17" s="42"/>
    </row>
    <row r="18" spans="1:6">
      <c r="A18" s="18" t="s">
        <v>70</v>
      </c>
      <c r="B18" s="12" t="s">
        <v>239</v>
      </c>
      <c r="C18" s="42">
        <f>38500+5000</f>
        <v>43500</v>
      </c>
      <c r="D18" s="42"/>
      <c r="E18" s="42"/>
    </row>
    <row r="19" spans="1:6">
      <c r="A19" s="18" t="s">
        <v>160</v>
      </c>
      <c r="B19" s="12" t="s">
        <v>61</v>
      </c>
      <c r="C19" s="42"/>
      <c r="D19" s="42"/>
      <c r="E19" s="42"/>
    </row>
    <row r="20" spans="1:6">
      <c r="A20" s="18" t="s">
        <v>71</v>
      </c>
      <c r="B20" s="12" t="s">
        <v>37</v>
      </c>
      <c r="C20" s="42"/>
      <c r="D20" s="42"/>
      <c r="E20" s="42"/>
    </row>
    <row r="21" spans="1:6" ht="12" customHeight="1">
      <c r="A21" s="18" t="s">
        <v>106</v>
      </c>
      <c r="B21" s="41" t="s">
        <v>34</v>
      </c>
      <c r="C21" s="42"/>
      <c r="D21" s="42"/>
      <c r="E21" s="42"/>
    </row>
    <row r="22" spans="1:6">
      <c r="A22" s="18" t="s">
        <v>105</v>
      </c>
      <c r="B22" s="41" t="s">
        <v>53</v>
      </c>
      <c r="C22" s="42"/>
      <c r="D22" s="42"/>
      <c r="E22" s="42"/>
    </row>
    <row r="23" spans="1:6">
      <c r="A23" s="18" t="s">
        <v>226</v>
      </c>
      <c r="B23" s="41" t="s">
        <v>227</v>
      </c>
      <c r="C23" s="42"/>
      <c r="D23" s="42"/>
      <c r="E23" s="42"/>
    </row>
    <row r="24" spans="1:6">
      <c r="A24" s="18" t="s">
        <v>72</v>
      </c>
      <c r="B24" s="12" t="s">
        <v>31</v>
      </c>
      <c r="C24" s="42"/>
      <c r="D24" s="42"/>
      <c r="E24" s="42"/>
    </row>
    <row r="25" spans="1:6">
      <c r="A25" s="18" t="s">
        <v>107</v>
      </c>
      <c r="B25" s="12" t="s">
        <v>26</v>
      </c>
      <c r="C25" s="42"/>
      <c r="D25" s="42"/>
      <c r="E25" s="42"/>
    </row>
    <row r="26" spans="1:6">
      <c r="A26" s="18" t="s">
        <v>73</v>
      </c>
      <c r="B26" s="12" t="s">
        <v>45</v>
      </c>
      <c r="C26" s="42">
        <v>3000</v>
      </c>
      <c r="D26" s="42"/>
      <c r="E26" s="42"/>
    </row>
    <row r="27" spans="1:6">
      <c r="A27" s="18" t="s">
        <v>74</v>
      </c>
      <c r="B27" s="12" t="s">
        <v>54</v>
      </c>
      <c r="C27" s="42"/>
      <c r="D27" s="42"/>
      <c r="E27" s="42"/>
    </row>
    <row r="28" spans="1:6">
      <c r="A28" s="18" t="s">
        <v>75</v>
      </c>
      <c r="B28" s="12" t="s">
        <v>49</v>
      </c>
      <c r="C28" s="42">
        <v>29100</v>
      </c>
      <c r="D28" s="42"/>
      <c r="E28" s="43"/>
    </row>
    <row r="29" spans="1:6">
      <c r="A29" s="18" t="s">
        <v>114</v>
      </c>
      <c r="B29" s="12" t="s">
        <v>115</v>
      </c>
      <c r="C29" s="42">
        <v>83681</v>
      </c>
      <c r="D29" s="42"/>
      <c r="E29" s="42"/>
    </row>
    <row r="30" spans="1:6">
      <c r="A30" s="18" t="s">
        <v>76</v>
      </c>
      <c r="B30" s="12" t="s">
        <v>20</v>
      </c>
      <c r="C30" s="42"/>
      <c r="D30" s="17"/>
      <c r="E30" s="46"/>
    </row>
    <row r="31" spans="1:6">
      <c r="A31" s="18" t="s">
        <v>108</v>
      </c>
      <c r="B31" s="12" t="s">
        <v>7</v>
      </c>
      <c r="C31" s="42">
        <v>1672</v>
      </c>
      <c r="D31" s="42"/>
      <c r="E31" s="42"/>
      <c r="F31" s="51"/>
    </row>
    <row r="32" spans="1:6">
      <c r="A32" s="18" t="s">
        <v>78</v>
      </c>
      <c r="B32" s="12" t="s">
        <v>29</v>
      </c>
      <c r="C32" s="42">
        <v>9504</v>
      </c>
      <c r="D32" s="42"/>
      <c r="E32" s="42"/>
    </row>
    <row r="33" spans="1:5">
      <c r="A33" s="18" t="s">
        <v>77</v>
      </c>
      <c r="B33" s="12" t="s">
        <v>38</v>
      </c>
      <c r="C33" s="42">
        <v>21450</v>
      </c>
      <c r="D33" s="42"/>
      <c r="E33" s="42"/>
    </row>
    <row r="34" spans="1:5">
      <c r="A34" s="18" t="s">
        <v>79</v>
      </c>
      <c r="B34" s="12" t="s">
        <v>146</v>
      </c>
      <c r="C34" s="42">
        <v>32040</v>
      </c>
      <c r="D34" s="42"/>
      <c r="E34" s="42"/>
    </row>
    <row r="35" spans="1:5">
      <c r="A35" s="36" t="s">
        <v>135</v>
      </c>
      <c r="B35" s="12" t="s">
        <v>59</v>
      </c>
      <c r="C35" s="42"/>
      <c r="D35" s="42"/>
      <c r="E35" s="42"/>
    </row>
    <row r="36" spans="1:5">
      <c r="A36" s="62" t="s">
        <v>249</v>
      </c>
      <c r="B36" s="12" t="s">
        <v>250</v>
      </c>
      <c r="C36" s="42">
        <f>1+19+82+400+20+5+14</f>
        <v>541</v>
      </c>
      <c r="D36" s="42"/>
      <c r="E36" s="42"/>
    </row>
    <row r="37" spans="1:5">
      <c r="A37" s="62" t="s">
        <v>256</v>
      </c>
      <c r="B37" s="12" t="s">
        <v>257</v>
      </c>
      <c r="C37" s="42"/>
      <c r="D37" s="42"/>
      <c r="E37" s="42"/>
    </row>
    <row r="38" spans="1:5">
      <c r="A38" s="18" t="s">
        <v>80</v>
      </c>
      <c r="B38" s="12" t="s">
        <v>2</v>
      </c>
      <c r="C38" s="42">
        <f>269+200</f>
        <v>469</v>
      </c>
      <c r="D38" s="42"/>
      <c r="E38" s="42"/>
    </row>
    <row r="39" spans="1:5">
      <c r="A39" s="18" t="s">
        <v>164</v>
      </c>
      <c r="B39" s="12" t="s">
        <v>165</v>
      </c>
      <c r="C39" s="42"/>
      <c r="D39" s="17"/>
      <c r="E39" s="46"/>
    </row>
    <row r="40" spans="1:5">
      <c r="A40" s="18" t="s">
        <v>81</v>
      </c>
      <c r="B40" s="12" t="s">
        <v>28</v>
      </c>
      <c r="C40" s="42"/>
      <c r="D40" s="42"/>
      <c r="E40" s="42"/>
    </row>
    <row r="41" spans="1:5">
      <c r="A41" s="51" t="s">
        <v>213</v>
      </c>
      <c r="B41" s="12" t="s">
        <v>214</v>
      </c>
      <c r="C41" s="42">
        <v>15</v>
      </c>
      <c r="D41" s="42"/>
      <c r="E41" s="42"/>
    </row>
    <row r="42" spans="1:5">
      <c r="A42" s="18" t="s">
        <v>215</v>
      </c>
      <c r="B42" s="12" t="s">
        <v>220</v>
      </c>
      <c r="C42" s="42"/>
      <c r="D42" s="42"/>
      <c r="E42" s="42"/>
    </row>
    <row r="43" spans="1:5" hidden="1">
      <c r="A43" s="18" t="s">
        <v>236</v>
      </c>
      <c r="B43" s="12" t="s">
        <v>229</v>
      </c>
      <c r="C43" s="42"/>
      <c r="D43" s="42"/>
      <c r="E43" s="42"/>
    </row>
    <row r="44" spans="1:5">
      <c r="A44" s="18" t="s">
        <v>126</v>
      </c>
      <c r="B44" s="12" t="s">
        <v>127</v>
      </c>
      <c r="C44" s="42">
        <v>23667</v>
      </c>
      <c r="D44" s="42"/>
      <c r="E44" s="42"/>
    </row>
    <row r="45" spans="1:5">
      <c r="A45" s="18" t="s">
        <v>82</v>
      </c>
      <c r="B45" s="12" t="s">
        <v>36</v>
      </c>
      <c r="C45" s="42">
        <v>170969</v>
      </c>
      <c r="D45" s="42"/>
      <c r="E45" s="42"/>
    </row>
    <row r="46" spans="1:5">
      <c r="B46" s="12" t="s">
        <v>240</v>
      </c>
      <c r="C46" s="42"/>
      <c r="D46" s="42"/>
      <c r="E46" s="42"/>
    </row>
    <row r="47" spans="1:5">
      <c r="A47" s="18" t="s">
        <v>83</v>
      </c>
      <c r="B47" s="12" t="s">
        <v>19</v>
      </c>
      <c r="C47" s="42"/>
      <c r="D47" s="42"/>
      <c r="E47" s="42"/>
    </row>
    <row r="48" spans="1:5">
      <c r="A48" s="18" t="s">
        <v>168</v>
      </c>
      <c r="B48" s="12" t="s">
        <v>44</v>
      </c>
      <c r="C48" s="42">
        <v>3</v>
      </c>
      <c r="D48" s="42"/>
      <c r="E48" s="42"/>
    </row>
    <row r="49" spans="1:5">
      <c r="A49" s="18" t="s">
        <v>166</v>
      </c>
      <c r="B49" s="12" t="s">
        <v>241</v>
      </c>
      <c r="C49" s="42"/>
      <c r="D49" s="42"/>
      <c r="E49" s="42"/>
    </row>
    <row r="50" spans="1:5">
      <c r="A50" s="18" t="s">
        <v>242</v>
      </c>
      <c r="B50" s="12" t="s">
        <v>243</v>
      </c>
      <c r="C50" s="42">
        <v>8496</v>
      </c>
      <c r="D50" s="42"/>
      <c r="E50" s="42"/>
    </row>
    <row r="51" spans="1:5">
      <c r="A51" s="18" t="s">
        <v>167</v>
      </c>
      <c r="B51" s="12" t="s">
        <v>169</v>
      </c>
      <c r="C51" s="42"/>
      <c r="D51" s="42"/>
      <c r="E51" s="42"/>
    </row>
    <row r="52" spans="1:5">
      <c r="A52" s="18" t="s">
        <v>244</v>
      </c>
      <c r="B52" s="12" t="s">
        <v>30</v>
      </c>
      <c r="C52" s="42">
        <v>26670</v>
      </c>
      <c r="D52" s="42"/>
      <c r="E52" s="42"/>
    </row>
    <row r="53" spans="1:5">
      <c r="A53" s="18" t="s">
        <v>245</v>
      </c>
      <c r="B53" s="12" t="s">
        <v>246</v>
      </c>
      <c r="C53" s="42">
        <v>18052</v>
      </c>
      <c r="D53" s="42"/>
      <c r="E53" s="42"/>
    </row>
    <row r="54" spans="1:5">
      <c r="A54" s="18" t="s">
        <v>84</v>
      </c>
      <c r="B54" s="12" t="s">
        <v>225</v>
      </c>
      <c r="C54" s="42">
        <v>38284</v>
      </c>
      <c r="D54" s="42"/>
      <c r="E54" s="42"/>
    </row>
    <row r="55" spans="1:5">
      <c r="A55" s="18" t="s">
        <v>85</v>
      </c>
      <c r="B55" s="12" t="s">
        <v>18</v>
      </c>
      <c r="C55" s="42"/>
      <c r="D55" s="42"/>
      <c r="E55" s="42"/>
    </row>
    <row r="56" spans="1:5">
      <c r="A56" s="18" t="s">
        <v>128</v>
      </c>
      <c r="B56" s="12" t="s">
        <v>129</v>
      </c>
      <c r="C56" s="42"/>
      <c r="D56" s="42"/>
      <c r="E56" s="42"/>
    </row>
    <row r="57" spans="1:5">
      <c r="A57" s="18" t="s">
        <v>86</v>
      </c>
      <c r="B57" s="12" t="s">
        <v>50</v>
      </c>
      <c r="C57" s="42">
        <v>8</v>
      </c>
      <c r="D57" s="42"/>
      <c r="E57" s="42"/>
    </row>
    <row r="58" spans="1:5">
      <c r="A58" s="18" t="s">
        <v>87</v>
      </c>
      <c r="B58" s="12" t="s">
        <v>39</v>
      </c>
      <c r="C58" s="42"/>
      <c r="D58" s="42"/>
      <c r="E58" s="42"/>
    </row>
    <row r="59" spans="1:5">
      <c r="A59" s="18" t="s">
        <v>88</v>
      </c>
      <c r="B59" s="12" t="s">
        <v>8</v>
      </c>
      <c r="C59" s="42"/>
      <c r="D59" s="42"/>
      <c r="E59" s="42"/>
    </row>
    <row r="60" spans="1:5">
      <c r="A60" s="18" t="s">
        <v>89</v>
      </c>
      <c r="B60" s="41" t="s">
        <v>23</v>
      </c>
      <c r="C60" s="42">
        <f>25300+14912+11484</f>
        <v>51696</v>
      </c>
      <c r="D60" s="42">
        <v>30</v>
      </c>
      <c r="E60" s="42">
        <f>+D60/C60*1000000</f>
        <v>580.31569173630453</v>
      </c>
    </row>
    <row r="61" spans="1:5">
      <c r="A61" s="18" t="s">
        <v>90</v>
      </c>
      <c r="B61" s="12" t="s">
        <v>40</v>
      </c>
      <c r="C61" s="42"/>
      <c r="D61" s="42"/>
      <c r="E61" s="42"/>
    </row>
    <row r="62" spans="1:5">
      <c r="A62" s="18" t="s">
        <v>91</v>
      </c>
      <c r="B62" s="12" t="s">
        <v>35</v>
      </c>
      <c r="C62" s="42"/>
      <c r="D62" s="42"/>
      <c r="E62" s="42"/>
    </row>
    <row r="63" spans="1:5">
      <c r="A63" s="18" t="s">
        <v>92</v>
      </c>
      <c r="B63" s="12" t="s">
        <v>15</v>
      </c>
      <c r="C63" s="42"/>
      <c r="D63" s="44"/>
      <c r="E63" s="44"/>
    </row>
    <row r="64" spans="1:5">
      <c r="A64" s="18" t="s">
        <v>94</v>
      </c>
      <c r="B64" s="12" t="s">
        <v>14</v>
      </c>
      <c r="C64" s="42"/>
      <c r="D64" s="42"/>
      <c r="E64" s="42"/>
    </row>
    <row r="65" spans="1:5">
      <c r="A65" s="18" t="s">
        <v>95</v>
      </c>
      <c r="B65" s="4" t="s">
        <v>123</v>
      </c>
      <c r="C65" s="42"/>
      <c r="D65" s="44"/>
      <c r="E65" s="44"/>
    </row>
    <row r="66" spans="1:5">
      <c r="A66" s="18" t="s">
        <v>116</v>
      </c>
      <c r="B66" s="12" t="s">
        <v>41</v>
      </c>
      <c r="C66" s="42"/>
      <c r="D66" s="42"/>
      <c r="E66" s="42"/>
    </row>
    <row r="67" spans="1:5">
      <c r="A67" s="18" t="s">
        <v>96</v>
      </c>
      <c r="B67" s="12" t="s">
        <v>141</v>
      </c>
      <c r="C67" s="42">
        <v>4480</v>
      </c>
      <c r="D67" s="42"/>
      <c r="E67" s="42"/>
    </row>
    <row r="68" spans="1:5">
      <c r="A68" s="18" t="s">
        <v>130</v>
      </c>
      <c r="B68" s="12" t="s">
        <v>142</v>
      </c>
      <c r="C68" s="42">
        <v>149008</v>
      </c>
      <c r="D68" s="17"/>
      <c r="E68" s="17"/>
    </row>
    <row r="69" spans="1:5">
      <c r="A69" s="18" t="s">
        <v>93</v>
      </c>
      <c r="B69" s="12" t="s">
        <v>24</v>
      </c>
      <c r="C69" s="42"/>
      <c r="D69" s="42"/>
      <c r="E69" s="42"/>
    </row>
    <row r="70" spans="1:5">
      <c r="A70" s="18" t="s">
        <v>156</v>
      </c>
      <c r="B70" s="12" t="s">
        <v>157</v>
      </c>
      <c r="C70" s="42"/>
      <c r="D70" s="42"/>
      <c r="E70" s="42"/>
    </row>
    <row r="71" spans="1:5">
      <c r="A71" s="51" t="s">
        <v>197</v>
      </c>
      <c r="B71" s="12" t="s">
        <v>199</v>
      </c>
      <c r="C71" s="42">
        <v>4500</v>
      </c>
      <c r="D71" s="42"/>
      <c r="E71" s="42"/>
    </row>
    <row r="72" spans="1:5">
      <c r="A72" s="51" t="s">
        <v>198</v>
      </c>
      <c r="B72" s="12" t="s">
        <v>200</v>
      </c>
      <c r="C72" s="42"/>
      <c r="D72" s="42"/>
      <c r="E72" s="42"/>
    </row>
    <row r="73" spans="1:5">
      <c r="A73" s="18" t="s">
        <v>97</v>
      </c>
      <c r="B73" s="12" t="s">
        <v>16</v>
      </c>
      <c r="C73" s="42"/>
      <c r="D73" s="42"/>
      <c r="E73" s="42"/>
    </row>
    <row r="74" spans="1:5">
      <c r="A74" s="18" t="s">
        <v>228</v>
      </c>
      <c r="B74" s="12" t="s">
        <v>229</v>
      </c>
      <c r="C74" s="42">
        <f>222+7+19175</f>
        <v>19404</v>
      </c>
      <c r="D74" s="42"/>
      <c r="E74" s="42"/>
    </row>
    <row r="75" spans="1:5">
      <c r="A75" s="18" t="s">
        <v>233</v>
      </c>
      <c r="B75" s="12" t="s">
        <v>234</v>
      </c>
      <c r="C75" s="42"/>
      <c r="D75" s="42"/>
      <c r="E75" s="42"/>
    </row>
    <row r="76" spans="1:5">
      <c r="A76" s="18" t="s">
        <v>98</v>
      </c>
      <c r="B76" s="12" t="s">
        <v>51</v>
      </c>
      <c r="C76" s="42"/>
      <c r="D76" s="42"/>
      <c r="E76" s="42"/>
    </row>
    <row r="77" spans="1:5">
      <c r="A77" s="18" t="s">
        <v>99</v>
      </c>
      <c r="B77" s="12" t="s">
        <v>55</v>
      </c>
      <c r="C77" s="42"/>
      <c r="D77" s="42"/>
      <c r="E77" s="42"/>
    </row>
    <row r="78" spans="1:5">
      <c r="A78" s="18" t="s">
        <v>131</v>
      </c>
      <c r="B78" s="12" t="s">
        <v>132</v>
      </c>
      <c r="C78" s="42"/>
      <c r="D78" s="42"/>
      <c r="E78" s="42"/>
    </row>
    <row r="79" spans="1:5">
      <c r="A79" s="18" t="s">
        <v>109</v>
      </c>
      <c r="B79" s="12" t="s">
        <v>42</v>
      </c>
      <c r="C79" s="42"/>
      <c r="D79" s="42"/>
      <c r="E79" s="42"/>
    </row>
    <row r="80" spans="1:5">
      <c r="A80" s="18" t="s">
        <v>194</v>
      </c>
      <c r="B80" s="12" t="s">
        <v>235</v>
      </c>
      <c r="C80" s="42"/>
      <c r="D80" s="42"/>
      <c r="E80" s="42"/>
    </row>
    <row r="81" spans="1:5">
      <c r="A81" s="18" t="s">
        <v>158</v>
      </c>
      <c r="B81" s="12" t="s">
        <v>159</v>
      </c>
      <c r="C81" s="42"/>
      <c r="D81" s="42"/>
      <c r="E81" s="42"/>
    </row>
    <row r="82" spans="1:5">
      <c r="A82" s="18" t="s">
        <v>145</v>
      </c>
      <c r="B82" s="12" t="s">
        <v>57</v>
      </c>
      <c r="C82" s="42"/>
      <c r="D82" s="42"/>
      <c r="E82" s="42"/>
    </row>
    <row r="83" spans="1:5">
      <c r="A83" s="18" t="s">
        <v>100</v>
      </c>
      <c r="B83" s="12" t="s">
        <v>27</v>
      </c>
      <c r="C83" s="42">
        <v>61440</v>
      </c>
      <c r="D83" s="42"/>
      <c r="E83" s="42"/>
    </row>
    <row r="84" spans="1:5">
      <c r="A84" s="18" t="s">
        <v>117</v>
      </c>
      <c r="B84" s="12" t="s">
        <v>62</v>
      </c>
      <c r="C84" s="42">
        <v>37500</v>
      </c>
      <c r="D84" s="42"/>
      <c r="E84" s="42"/>
    </row>
    <row r="85" spans="1:5">
      <c r="A85" s="18" t="s">
        <v>101</v>
      </c>
      <c r="B85" s="12" t="s">
        <v>22</v>
      </c>
      <c r="C85" s="42">
        <v>1000</v>
      </c>
      <c r="D85" s="42"/>
      <c r="E85" s="42"/>
    </row>
    <row r="86" spans="1:5">
      <c r="A86" s="18" t="s">
        <v>207</v>
      </c>
      <c r="B86" s="12" t="s">
        <v>208</v>
      </c>
      <c r="C86" s="42"/>
      <c r="D86" s="42"/>
      <c r="E86" s="42"/>
    </row>
    <row r="87" spans="1:5">
      <c r="A87" s="18" t="s">
        <v>190</v>
      </c>
      <c r="B87" s="12" t="s">
        <v>191</v>
      </c>
      <c r="C87" s="42">
        <v>200</v>
      </c>
      <c r="D87" s="42"/>
      <c r="E87" s="42"/>
    </row>
    <row r="88" spans="1:5" ht="14.25" customHeight="1">
      <c r="A88" s="18" t="s">
        <v>118</v>
      </c>
      <c r="B88" s="12" t="s">
        <v>60</v>
      </c>
      <c r="C88" s="42"/>
      <c r="D88" s="42"/>
      <c r="E88" s="42"/>
    </row>
    <row r="89" spans="1:5" ht="14.25" customHeight="1">
      <c r="A89" s="18" t="s">
        <v>187</v>
      </c>
      <c r="B89" s="12" t="s">
        <v>188</v>
      </c>
      <c r="C89" s="42"/>
      <c r="D89" s="42"/>
      <c r="E89" s="42"/>
    </row>
    <row r="90" spans="1:5">
      <c r="A90" s="18" t="s">
        <v>102</v>
      </c>
      <c r="B90" s="12" t="s">
        <v>3</v>
      </c>
      <c r="C90" s="42"/>
      <c r="D90" s="42"/>
      <c r="E90" s="42"/>
    </row>
    <row r="91" spans="1:5">
      <c r="A91" s="18" t="s">
        <v>119</v>
      </c>
      <c r="B91" s="12" t="s">
        <v>170</v>
      </c>
      <c r="C91" s="42">
        <f>12350+11800</f>
        <v>24150</v>
      </c>
      <c r="D91" s="42"/>
      <c r="E91" s="42"/>
    </row>
    <row r="92" spans="1:5">
      <c r="A92" s="18" t="s">
        <v>120</v>
      </c>
      <c r="B92" s="12" t="s">
        <v>121</v>
      </c>
      <c r="C92" s="42"/>
      <c r="D92" s="42"/>
      <c r="E92" s="42"/>
    </row>
    <row r="93" spans="1:5">
      <c r="A93" s="18" t="s">
        <v>133</v>
      </c>
      <c r="B93" s="12" t="s">
        <v>134</v>
      </c>
      <c r="C93" s="42">
        <v>189</v>
      </c>
      <c r="D93" s="42"/>
      <c r="E93" s="42"/>
    </row>
    <row r="94" spans="1:5">
      <c r="A94" s="18" t="s">
        <v>230</v>
      </c>
      <c r="B94" s="12" t="s">
        <v>252</v>
      </c>
      <c r="C94" s="42">
        <f>24520+16</f>
        <v>24536</v>
      </c>
      <c r="D94" s="42"/>
      <c r="E94" s="42"/>
    </row>
    <row r="95" spans="1:5">
      <c r="A95" s="18" t="s">
        <v>152</v>
      </c>
      <c r="B95" s="12" t="s">
        <v>147</v>
      </c>
      <c r="C95" s="42"/>
      <c r="D95" s="42"/>
      <c r="E95" s="42"/>
    </row>
    <row r="96" spans="1:5">
      <c r="A96" s="18" t="s">
        <v>216</v>
      </c>
      <c r="B96" s="12" t="s">
        <v>217</v>
      </c>
      <c r="C96" s="42"/>
      <c r="D96" s="42"/>
      <c r="E96" s="42"/>
    </row>
    <row r="97" spans="1:38">
      <c r="A97" s="18" t="s">
        <v>103</v>
      </c>
      <c r="B97" s="12" t="s">
        <v>48</v>
      </c>
      <c r="C97" s="42"/>
      <c r="D97" s="42"/>
      <c r="E97" s="42"/>
    </row>
    <row r="98" spans="1:38">
      <c r="A98" s="18" t="s">
        <v>122</v>
      </c>
      <c r="B98" s="12" t="s">
        <v>58</v>
      </c>
      <c r="C98" s="42">
        <v>25</v>
      </c>
      <c r="D98" s="42"/>
      <c r="E98" s="42"/>
    </row>
    <row r="99" spans="1:38">
      <c r="A99" s="18" t="s">
        <v>153</v>
      </c>
      <c r="B99" s="12" t="s">
        <v>21</v>
      </c>
      <c r="C99" s="42">
        <v>56130</v>
      </c>
      <c r="D99" s="42"/>
      <c r="E99" s="42"/>
    </row>
    <row r="100" spans="1:38">
      <c r="A100" s="18" t="s">
        <v>222</v>
      </c>
      <c r="B100" s="12" t="s">
        <v>237</v>
      </c>
      <c r="C100" s="42"/>
      <c r="D100" s="42"/>
      <c r="E100" s="42"/>
    </row>
    <row r="101" spans="1:38">
      <c r="A101" s="18" t="s">
        <v>111</v>
      </c>
      <c r="B101" s="12" t="s">
        <v>4</v>
      </c>
      <c r="C101" s="42"/>
      <c r="D101" s="42"/>
      <c r="E101" s="42"/>
    </row>
    <row r="102" spans="1:38">
      <c r="A102" s="18" t="s">
        <v>110</v>
      </c>
      <c r="B102" s="12" t="s">
        <v>43</v>
      </c>
      <c r="C102" s="42"/>
      <c r="D102" s="42"/>
      <c r="E102" s="42"/>
    </row>
    <row r="103" spans="1:38">
      <c r="A103" s="18" t="s">
        <v>192</v>
      </c>
      <c r="B103" s="12" t="s">
        <v>193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/>
      <c r="D104" s="42"/>
      <c r="E104" s="42"/>
    </row>
    <row r="105" spans="1:38">
      <c r="A105" s="18" t="s">
        <v>112</v>
      </c>
      <c r="B105" s="12" t="s">
        <v>47</v>
      </c>
      <c r="C105" s="42">
        <v>288</v>
      </c>
      <c r="D105" s="42"/>
      <c r="E105" s="42"/>
    </row>
    <row r="106" spans="1:38">
      <c r="A106" s="18" t="s">
        <v>138</v>
      </c>
      <c r="B106" s="12" t="s">
        <v>63</v>
      </c>
      <c r="C106" s="42"/>
      <c r="D106" s="42"/>
      <c r="E106" s="42"/>
    </row>
    <row r="107" spans="1:38">
      <c r="A107" s="18" t="s">
        <v>104</v>
      </c>
      <c r="B107" s="12" t="s">
        <v>5</v>
      </c>
      <c r="C107" s="42"/>
      <c r="D107" s="42"/>
      <c r="E107" s="42"/>
    </row>
    <row r="108" spans="1:38">
      <c r="A108" s="18" t="s">
        <v>196</v>
      </c>
      <c r="B108" s="6"/>
      <c r="C108" s="6">
        <f>8+8+2+4</f>
        <v>22</v>
      </c>
      <c r="D108" s="6"/>
      <c r="E108" s="6"/>
    </row>
    <row r="109" spans="1:38">
      <c r="B109" s="13" t="s">
        <v>64</v>
      </c>
      <c r="C109" s="14">
        <f>SUM(C3:C108)</f>
        <v>1058071</v>
      </c>
      <c r="D109" s="14">
        <f>SUM(D3:D107)</f>
        <v>30</v>
      </c>
      <c r="E109" s="27">
        <f>+D109/C109*1000000</f>
        <v>28.353484785047506</v>
      </c>
      <c r="F109" s="14"/>
      <c r="G109" s="14"/>
      <c r="H109" s="27"/>
      <c r="I109" s="14"/>
      <c r="J109" s="14"/>
      <c r="K109" s="27"/>
      <c r="L109" s="14"/>
      <c r="M109" s="14"/>
      <c r="N109" s="27"/>
      <c r="O109" s="14"/>
      <c r="P109" s="14"/>
      <c r="Q109" s="27"/>
      <c r="R109" s="14"/>
      <c r="S109" s="14"/>
      <c r="T109" s="27"/>
      <c r="U109" s="14"/>
      <c r="V109" s="14"/>
      <c r="W109" s="27"/>
      <c r="X109" s="14"/>
      <c r="Y109" s="14"/>
      <c r="Z109" s="27"/>
      <c r="AA109" s="14"/>
      <c r="AB109" s="14"/>
      <c r="AC109" s="27"/>
      <c r="AD109" s="14"/>
      <c r="AE109" s="14"/>
      <c r="AF109" s="27"/>
      <c r="AG109" s="14"/>
      <c r="AH109" s="14"/>
      <c r="AI109" s="27"/>
      <c r="AJ109" s="14"/>
      <c r="AK109" s="14"/>
      <c r="AL109" s="27"/>
    </row>
    <row r="110" spans="1:38">
      <c r="B110" s="12" t="s">
        <v>64</v>
      </c>
      <c r="C110" s="64" t="s">
        <v>261</v>
      </c>
      <c r="D110" s="65"/>
      <c r="E110" s="12"/>
      <c r="F110" s="64"/>
      <c r="G110" s="65"/>
      <c r="H110" s="12"/>
      <c r="I110" s="64"/>
      <c r="J110" s="65"/>
      <c r="K110" s="12"/>
      <c r="L110" s="64"/>
      <c r="M110" s="65"/>
      <c r="N110" s="12"/>
      <c r="O110" s="64"/>
      <c r="P110" s="65"/>
      <c r="Q110" s="12"/>
      <c r="R110" s="64"/>
      <c r="S110" s="65"/>
      <c r="T110" s="12"/>
      <c r="U110" s="64"/>
      <c r="V110" s="65"/>
      <c r="W110" s="12"/>
      <c r="X110" s="64"/>
      <c r="Y110" s="65"/>
      <c r="Z110" s="12"/>
      <c r="AA110" s="64"/>
      <c r="AB110" s="65"/>
      <c r="AD110" s="64"/>
      <c r="AE110" s="65"/>
      <c r="AG110" s="64"/>
      <c r="AH110" s="65"/>
      <c r="AI110" s="63"/>
      <c r="AJ110" s="64"/>
      <c r="AK110" s="65"/>
      <c r="AL110" s="63"/>
    </row>
    <row r="111" spans="1:38">
      <c r="B111" s="17"/>
      <c r="C111" s="20"/>
      <c r="D111" s="19"/>
      <c r="E111" s="19"/>
      <c r="O111" s="57"/>
      <c r="AA111" s="57"/>
      <c r="AG111" s="57"/>
      <c r="AJ111" s="57"/>
    </row>
    <row r="112" spans="1:38">
      <c r="B112" s="23"/>
      <c r="C112" s="37"/>
      <c r="D112" s="23"/>
      <c r="E112" s="23"/>
      <c r="F112" s="57"/>
      <c r="I112" s="57"/>
      <c r="L112" s="57"/>
      <c r="O112" s="57"/>
      <c r="R112" s="57"/>
      <c r="U112" s="57" t="s">
        <v>64</v>
      </c>
      <c r="X112" s="57"/>
      <c r="AA112" s="57"/>
      <c r="AD112" s="57"/>
      <c r="AG112" s="57"/>
    </row>
    <row r="113" spans="1:33" ht="14.25" customHeight="1">
      <c r="B113" s="23"/>
      <c r="C113" s="37"/>
      <c r="D113" s="23"/>
      <c r="E113" s="23"/>
      <c r="AG113" s="57"/>
    </row>
    <row r="114" spans="1:33">
      <c r="A114" s="3" t="s">
        <v>140</v>
      </c>
      <c r="B114" s="5"/>
      <c r="C114" s="3"/>
      <c r="D114" s="3"/>
      <c r="E114" s="3"/>
      <c r="I114" s="57"/>
      <c r="O114" s="17"/>
      <c r="P114" s="17"/>
      <c r="Q114" s="47" t="s">
        <v>171</v>
      </c>
      <c r="R114" s="47" t="s">
        <v>171</v>
      </c>
      <c r="S114" s="48" t="s">
        <v>172</v>
      </c>
      <c r="T114" s="49"/>
      <c r="U114" s="26"/>
      <c r="AA114" s="57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50" t="s">
        <v>32</v>
      </c>
      <c r="P115" s="50" t="s">
        <v>33</v>
      </c>
      <c r="Q115" s="47" t="s">
        <v>6</v>
      </c>
      <c r="R115" s="47" t="s">
        <v>1</v>
      </c>
      <c r="S115" s="50" t="s">
        <v>1</v>
      </c>
      <c r="T115" s="49"/>
      <c r="U115" s="22"/>
      <c r="AA115" s="57"/>
      <c r="AD115" s="57"/>
    </row>
    <row r="116" spans="1:33" ht="12" customHeight="1">
      <c r="A116" s="7" t="s">
        <v>64</v>
      </c>
      <c r="B116" s="7"/>
      <c r="C116" s="7"/>
      <c r="D116" s="45"/>
      <c r="E116" s="8"/>
      <c r="O116" s="53" t="s">
        <v>231</v>
      </c>
      <c r="P116" s="52">
        <v>25</v>
      </c>
      <c r="Q116" s="56">
        <v>0</v>
      </c>
      <c r="R116" s="56">
        <v>0</v>
      </c>
      <c r="S116" s="56">
        <v>2.4729999999999999</v>
      </c>
      <c r="T116" s="55">
        <f>SUM(R116:R127)</f>
        <v>1.7</v>
      </c>
      <c r="U116" s="54">
        <f>+T116/12</f>
        <v>0.14166666666666666</v>
      </c>
    </row>
    <row r="117" spans="1:33" ht="12.75" customHeight="1">
      <c r="A117" s="3"/>
      <c r="B117" s="5"/>
      <c r="C117" s="3"/>
      <c r="D117" s="3"/>
      <c r="E117" s="3"/>
      <c r="O117" s="53" t="s">
        <v>232</v>
      </c>
      <c r="P117" s="52">
        <v>25</v>
      </c>
      <c r="Q117" s="56">
        <v>0</v>
      </c>
      <c r="R117" s="56">
        <v>1.7</v>
      </c>
      <c r="S117" s="56">
        <v>2.6150000000000002</v>
      </c>
      <c r="T117" s="55">
        <f>SUM(R116:R127)</f>
        <v>1.7</v>
      </c>
      <c r="U117" s="54">
        <f>+T117/12</f>
        <v>0.14166666666666666</v>
      </c>
    </row>
    <row r="118" spans="1:33">
      <c r="A118" s="3"/>
      <c r="B118" s="5"/>
      <c r="C118" s="3"/>
      <c r="D118" s="3"/>
      <c r="E118" s="3"/>
      <c r="G118" s="5"/>
      <c r="I118" s="3"/>
      <c r="O118" s="53" t="s">
        <v>238</v>
      </c>
      <c r="P118" s="52">
        <v>25</v>
      </c>
      <c r="Q118" s="56">
        <v>0</v>
      </c>
      <c r="R118" s="56">
        <v>0</v>
      </c>
      <c r="S118" s="56">
        <v>2.6150000000000002</v>
      </c>
      <c r="T118" s="55">
        <f>SUM(R116:R127)</f>
        <v>1.7</v>
      </c>
      <c r="U118" s="54">
        <f>+T118/12</f>
        <v>0.14166666666666666</v>
      </c>
    </row>
    <row r="119" spans="1:33" ht="12" customHeight="1">
      <c r="A119" s="2"/>
      <c r="B119" s="2"/>
      <c r="C119" s="2"/>
      <c r="D119" s="4"/>
      <c r="E119" s="4"/>
      <c r="O119" s="53" t="s">
        <v>247</v>
      </c>
      <c r="P119" s="52">
        <v>25</v>
      </c>
      <c r="Q119" s="56">
        <v>0</v>
      </c>
      <c r="R119" s="56">
        <v>0</v>
      </c>
      <c r="S119" s="56">
        <v>2.5249999999999999</v>
      </c>
      <c r="T119" s="55">
        <f>SUM(R116:R127)</f>
        <v>1.7</v>
      </c>
      <c r="U119" s="54">
        <f>+T119/12</f>
        <v>0.14166666666666666</v>
      </c>
    </row>
    <row r="120" spans="1:33" ht="10.5" customHeight="1">
      <c r="A120" s="3"/>
      <c r="B120" s="5"/>
      <c r="C120" s="3"/>
      <c r="D120" s="3"/>
      <c r="E120" s="3"/>
      <c r="O120" s="53" t="s">
        <v>248</v>
      </c>
      <c r="P120" s="52">
        <v>25</v>
      </c>
      <c r="Q120" s="56">
        <v>0</v>
      </c>
      <c r="R120" s="56">
        <v>0</v>
      </c>
      <c r="S120" s="56">
        <v>0.14000000000000001</v>
      </c>
      <c r="T120" s="55">
        <f>SUM(R116:R127)</f>
        <v>1.7</v>
      </c>
      <c r="U120" s="54">
        <f>+T120/12</f>
        <v>0.14166666666666666</v>
      </c>
    </row>
    <row r="121" spans="1:33" ht="13.5" customHeight="1">
      <c r="A121" s="3"/>
      <c r="B121" s="5"/>
      <c r="C121" s="3"/>
      <c r="D121" s="3"/>
      <c r="E121" s="3"/>
      <c r="G121" s="5"/>
      <c r="I121" s="3"/>
      <c r="O121" s="53" t="s">
        <v>251</v>
      </c>
      <c r="P121" s="52">
        <v>25</v>
      </c>
      <c r="Q121" s="56">
        <v>1</v>
      </c>
      <c r="R121" s="56">
        <v>0</v>
      </c>
      <c r="S121" s="56">
        <v>0.14000000000000001</v>
      </c>
      <c r="T121" s="55">
        <f>SUM(R116:R127)</f>
        <v>1.7</v>
      </c>
      <c r="U121" s="54">
        <f t="shared" ref="U121:U123" si="0">+T121/12</f>
        <v>0.14166666666666666</v>
      </c>
    </row>
    <row r="122" spans="1:33">
      <c r="A122" s="2"/>
      <c r="B122" s="2"/>
      <c r="C122" s="2"/>
      <c r="D122" s="4"/>
      <c r="E122" s="4"/>
      <c r="O122" s="53" t="s">
        <v>253</v>
      </c>
      <c r="P122" s="52">
        <v>25</v>
      </c>
      <c r="Q122" s="56">
        <v>0</v>
      </c>
      <c r="R122" s="56">
        <v>0</v>
      </c>
      <c r="S122" s="56">
        <v>0.14000000000000001</v>
      </c>
      <c r="T122" s="55">
        <f>SUM(R116:R127)</f>
        <v>1.7</v>
      </c>
      <c r="U122" s="54">
        <f t="shared" si="0"/>
        <v>0.14166666666666666</v>
      </c>
    </row>
    <row r="123" spans="1:33" ht="12" customHeight="1">
      <c r="A123" s="3"/>
      <c r="B123" s="5"/>
      <c r="C123" s="3"/>
      <c r="D123" s="3"/>
      <c r="E123" s="3"/>
      <c r="O123" s="53" t="s">
        <v>254</v>
      </c>
      <c r="P123" s="52">
        <v>25</v>
      </c>
      <c r="Q123" s="56">
        <v>14</v>
      </c>
      <c r="R123" s="56">
        <v>0</v>
      </c>
      <c r="S123" s="56">
        <v>0.14000000000000001</v>
      </c>
      <c r="T123" s="55">
        <f>SUM(R116:R127)</f>
        <v>1.7</v>
      </c>
      <c r="U123" s="54">
        <f t="shared" si="0"/>
        <v>0.14166666666666666</v>
      </c>
    </row>
    <row r="124" spans="1:33">
      <c r="A124" s="3"/>
      <c r="B124" s="5"/>
      <c r="C124" s="3"/>
      <c r="D124" s="3"/>
      <c r="E124" s="3"/>
      <c r="G124" s="5"/>
      <c r="I124" s="3"/>
      <c r="O124" s="53" t="s">
        <v>255</v>
      </c>
      <c r="P124" s="52">
        <v>25</v>
      </c>
      <c r="Q124" s="56">
        <v>0</v>
      </c>
      <c r="R124" s="56">
        <v>0</v>
      </c>
      <c r="S124" s="56">
        <v>0.14000000000000001</v>
      </c>
      <c r="T124" s="55">
        <f>SUM(R116:R127)</f>
        <v>1.7</v>
      </c>
      <c r="U124" s="54">
        <f t="shared" ref="U124" si="1">+T124/12</f>
        <v>0.14166666666666666</v>
      </c>
    </row>
    <row r="125" spans="1:33" ht="13.5" customHeight="1">
      <c r="A125" s="2"/>
      <c r="B125" s="5"/>
      <c r="C125" s="3"/>
      <c r="D125" s="3"/>
      <c r="E125" s="3"/>
      <c r="G125" s="5"/>
      <c r="I125" s="3"/>
      <c r="O125" s="53" t="s">
        <v>258</v>
      </c>
      <c r="P125" s="52">
        <v>25</v>
      </c>
      <c r="Q125" s="56">
        <v>0</v>
      </c>
      <c r="R125" s="56">
        <v>0</v>
      </c>
      <c r="S125" s="56">
        <v>0.14000000000000001</v>
      </c>
      <c r="T125" s="55">
        <f>SUM(R116:R127)</f>
        <v>1.7</v>
      </c>
      <c r="U125" s="54">
        <f t="shared" ref="U125" si="2">+T125/12</f>
        <v>0.14166666666666666</v>
      </c>
    </row>
    <row r="126" spans="1:33" ht="13.5" customHeight="1">
      <c r="A126" s="3"/>
      <c r="B126" s="5"/>
      <c r="C126" s="3"/>
      <c r="D126" s="3"/>
      <c r="E126" s="3"/>
      <c r="O126" s="53" t="s">
        <v>259</v>
      </c>
      <c r="P126" s="52">
        <v>25</v>
      </c>
      <c r="Q126" s="56">
        <v>0</v>
      </c>
      <c r="R126" s="56">
        <v>0</v>
      </c>
      <c r="S126" s="56">
        <v>0.14000000000000001</v>
      </c>
      <c r="T126" s="55">
        <f>SUM(R116:R127)</f>
        <v>1.7</v>
      </c>
      <c r="U126" s="54">
        <f t="shared" ref="U126" si="3">+T126/12</f>
        <v>0.14166666666666666</v>
      </c>
    </row>
    <row r="127" spans="1:33">
      <c r="A127" s="3"/>
      <c r="B127" s="5"/>
      <c r="C127" s="3"/>
      <c r="D127" s="3"/>
      <c r="E127" s="3"/>
      <c r="G127" s="5"/>
      <c r="I127" s="3"/>
      <c r="O127" s="53" t="s">
        <v>260</v>
      </c>
      <c r="P127" s="52">
        <v>25</v>
      </c>
      <c r="Q127" s="56">
        <v>54</v>
      </c>
      <c r="R127" s="56">
        <v>0</v>
      </c>
      <c r="S127" s="56">
        <v>0.14000000000000001</v>
      </c>
      <c r="T127" s="55">
        <f t="shared" ref="T127" si="4">SUM(R116:R127)</f>
        <v>1.7</v>
      </c>
      <c r="U127" s="54">
        <f t="shared" ref="U127" si="5">+T127/12</f>
        <v>0.14166666666666666</v>
      </c>
    </row>
    <row r="128" spans="1:33" ht="12.75" customHeight="1">
      <c r="A128" s="2"/>
      <c r="B128" s="5"/>
      <c r="C128" s="3"/>
      <c r="D128" s="3"/>
      <c r="E128" s="3"/>
      <c r="G128" s="5"/>
      <c r="I128" s="3"/>
      <c r="O128" s="53" t="s">
        <v>263</v>
      </c>
      <c r="P128" s="52">
        <v>25</v>
      </c>
      <c r="Q128" s="56">
        <v>30</v>
      </c>
      <c r="R128" s="56">
        <v>28.35</v>
      </c>
      <c r="S128" s="56">
        <v>2.504</v>
      </c>
      <c r="T128" s="55">
        <f t="shared" ref="T128" si="6">SUM(R117:R128)</f>
        <v>30.05</v>
      </c>
      <c r="U128" s="54">
        <f t="shared" ref="U128" si="7">+T128/12</f>
        <v>2.5041666666666669</v>
      </c>
    </row>
    <row r="129" spans="1:9">
      <c r="A129" s="3"/>
      <c r="B129" s="5"/>
      <c r="C129" s="3"/>
      <c r="D129" s="3"/>
      <c r="E129" s="3"/>
    </row>
    <row r="130" spans="1:9" ht="12" customHeight="1">
      <c r="A130" s="3"/>
      <c r="B130" s="5"/>
      <c r="C130" s="3"/>
      <c r="D130" s="3"/>
      <c r="E130" s="3"/>
      <c r="G130" s="5"/>
      <c r="I130" s="3"/>
    </row>
    <row r="131" spans="1:9" ht="13.5" customHeight="1">
      <c r="A131" s="38"/>
      <c r="B131" s="22"/>
      <c r="C131" s="38"/>
      <c r="D131" s="39"/>
      <c r="E131" s="38"/>
    </row>
    <row r="132" spans="1:9" ht="13.5" customHeight="1">
      <c r="A132" s="3"/>
      <c r="B132" s="5"/>
    </row>
    <row r="133" spans="1:9" ht="14.25" customHeight="1">
      <c r="A133" s="3"/>
      <c r="B133" s="5"/>
      <c r="C133" s="3"/>
      <c r="D133" s="3"/>
      <c r="E133" s="3"/>
      <c r="G133" s="5"/>
      <c r="I133" s="3"/>
    </row>
    <row r="134" spans="1:9" ht="12" customHeight="1">
      <c r="A134" s="2"/>
      <c r="B134" s="50"/>
      <c r="C134" s="58"/>
      <c r="D134" s="1"/>
      <c r="E134" s="1"/>
    </row>
    <row r="135" spans="1:9" ht="14.25" customHeight="1">
      <c r="A135" s="3"/>
      <c r="B135" s="5"/>
      <c r="C135" s="50"/>
      <c r="D135" s="60"/>
      <c r="E135" s="60"/>
      <c r="F135" s="59"/>
      <c r="G135" s="59"/>
      <c r="H135" s="59"/>
      <c r="I135" s="59"/>
    </row>
    <row r="136" spans="1:9" ht="12.75" customHeight="1">
      <c r="A136" s="3"/>
      <c r="B136" s="5"/>
      <c r="C136" s="3"/>
      <c r="D136" s="3"/>
      <c r="E136" s="3"/>
      <c r="G136" s="5"/>
      <c r="I136" s="3"/>
    </row>
    <row r="137" spans="1:9" ht="12.75" customHeight="1">
      <c r="A137" s="2"/>
      <c r="B137" s="2"/>
      <c r="C137" s="2"/>
      <c r="D137" s="1"/>
      <c r="E137" s="1"/>
      <c r="I137" s="1"/>
    </row>
    <row r="138" spans="1:9">
      <c r="A138" s="2"/>
      <c r="B138" s="2"/>
      <c r="C138" s="2"/>
      <c r="D138" s="4"/>
      <c r="E138" s="4"/>
    </row>
    <row r="139" spans="1:9">
      <c r="A139" s="2"/>
      <c r="B139" s="2"/>
      <c r="C139" s="2"/>
      <c r="D139" s="4"/>
      <c r="E139" s="4"/>
    </row>
    <row r="140" spans="1:9" ht="12.75" customHeight="1">
      <c r="A140" s="2"/>
      <c r="B140" s="2"/>
      <c r="C140" s="2"/>
      <c r="D140" s="1"/>
      <c r="E140" s="1"/>
      <c r="I140" s="1"/>
    </row>
    <row r="141" spans="1:9" ht="13.5" customHeight="1">
      <c r="A141" s="3"/>
      <c r="B141" s="5"/>
      <c r="C141" s="50"/>
      <c r="D141" s="60"/>
      <c r="E141" s="60"/>
      <c r="F141" s="59"/>
      <c r="G141" s="59"/>
      <c r="H141" s="59"/>
      <c r="I141" s="59"/>
    </row>
    <row r="142" spans="1:9" ht="13.5" customHeight="1">
      <c r="A142" s="3"/>
      <c r="B142" s="5"/>
      <c r="C142" s="3"/>
      <c r="D142" s="3"/>
      <c r="E142" s="3"/>
      <c r="G142" s="5"/>
      <c r="I142" s="3"/>
    </row>
    <row r="143" spans="1:9" ht="14.25" customHeight="1">
      <c r="A143" s="2"/>
      <c r="B143" s="22"/>
      <c r="C143" s="2"/>
      <c r="D143" s="40"/>
      <c r="E143" s="2"/>
    </row>
    <row r="144" spans="1:9" ht="13.5" customHeight="1">
      <c r="A144" s="3"/>
      <c r="B144" s="5"/>
    </row>
    <row r="145" spans="1:21" ht="12" customHeight="1">
      <c r="A145" s="3"/>
      <c r="B145" s="5"/>
      <c r="C145" s="3"/>
      <c r="D145" s="3"/>
      <c r="E145" s="3"/>
      <c r="G145" s="5"/>
      <c r="I145" s="3"/>
    </row>
    <row r="146" spans="1:21" s="24" customFormat="1" ht="12" customHeight="1">
      <c r="A146" s="2"/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/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/>
      <c r="B148" s="5"/>
      <c r="C148" s="3"/>
      <c r="D148" s="3"/>
      <c r="E148" s="3"/>
      <c r="F148" s="18"/>
      <c r="G148" s="5"/>
      <c r="H148" s="18"/>
      <c r="I148" s="3"/>
      <c r="O148" s="35"/>
      <c r="P148" s="35"/>
      <c r="Q148" s="35"/>
      <c r="R148" s="35"/>
      <c r="S148" s="35"/>
      <c r="T148" s="35"/>
      <c r="U148" s="35"/>
    </row>
    <row r="149" spans="1:21" s="24" customFormat="1" ht="12" customHeight="1">
      <c r="A149" s="2"/>
      <c r="B149" s="22"/>
      <c r="C149" s="2"/>
      <c r="D149" s="40"/>
      <c r="E149" s="2"/>
      <c r="F149" s="18"/>
      <c r="G149" s="22"/>
      <c r="H149" s="18"/>
      <c r="I149" s="18"/>
      <c r="O149" s="35"/>
      <c r="P149" s="35"/>
      <c r="Q149" s="35"/>
      <c r="R149" s="35"/>
      <c r="S149" s="35"/>
      <c r="T149" s="35"/>
      <c r="U149" s="35"/>
    </row>
    <row r="150" spans="1:21" ht="13.5" customHeight="1">
      <c r="A150" s="3"/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G151" s="5"/>
      <c r="I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1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50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1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50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50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U110:V110"/>
    <mergeCell ref="R110:S110"/>
    <mergeCell ref="C110:D110"/>
    <mergeCell ref="F110:G110"/>
    <mergeCell ref="I110:J110"/>
    <mergeCell ref="L110:M110"/>
    <mergeCell ref="O110:P110"/>
    <mergeCell ref="AD110:AE110"/>
    <mergeCell ref="AA110:AB110"/>
    <mergeCell ref="X110:Y110"/>
    <mergeCell ref="AG110:AH110"/>
    <mergeCell ref="AJ110:AK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2011-02-14T17:53:44Z</dcterms:modified>
</cp:coreProperties>
</file>